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ccountancy\Shared Information\Transparency Information\Car Park Account\"/>
    </mc:Choice>
  </mc:AlternateContent>
  <bookViews>
    <workbookView xWindow="0" yWindow="315" windowWidth="15600" windowHeight="9825"/>
  </bookViews>
  <sheets>
    <sheet name="Sheet1" sheetId="2" r:id="rId1"/>
    <sheet name="Sheet3" sheetId="4" r:id="rId2"/>
  </sheets>
  <definedNames>
    <definedName name="_xlnm.Print_Area" localSheetId="0">Sheet1!$A$1:$F$58</definedName>
  </definedNames>
  <calcPr calcId="162913"/>
</workbook>
</file>

<file path=xl/calcChain.xml><?xml version="1.0" encoding="utf-8"?>
<calcChain xmlns="http://schemas.openxmlformats.org/spreadsheetml/2006/main">
  <c r="L22" i="2" l="1"/>
  <c r="L23" i="2"/>
  <c r="L11" i="2"/>
  <c r="L10" i="2"/>
  <c r="E11" i="2"/>
  <c r="E10" i="2"/>
  <c r="E22" i="2"/>
  <c r="L20" i="2" l="1"/>
  <c r="L19" i="2"/>
  <c r="E23" i="2"/>
  <c r="E20" i="2"/>
  <c r="E19" i="2"/>
  <c r="L22" i="4"/>
  <c r="L8" i="4"/>
  <c r="F18" i="4"/>
  <c r="L9" i="2" s="1"/>
  <c r="F21" i="4"/>
  <c r="L8" i="2" s="1"/>
  <c r="F24" i="4"/>
  <c r="F25" i="4"/>
  <c r="F7" i="4"/>
  <c r="E8" i="2" s="1"/>
  <c r="F11" i="4"/>
  <c r="F10" i="4"/>
  <c r="F4" i="4"/>
  <c r="E9" i="2" s="1"/>
  <c r="E27" i="4"/>
  <c r="E13" i="4"/>
  <c r="L25" i="2" l="1"/>
  <c r="F13" i="4"/>
  <c r="L13" i="2"/>
  <c r="F27" i="4"/>
  <c r="L27" i="2" l="1"/>
  <c r="E25" i="2"/>
  <c r="E13" i="2"/>
  <c r="E27" i="2" l="1"/>
</calcChain>
</file>

<file path=xl/sharedStrings.xml><?xml version="1.0" encoding="utf-8"?>
<sst xmlns="http://schemas.openxmlformats.org/spreadsheetml/2006/main" count="173" uniqueCount="62">
  <si>
    <t>Income</t>
  </si>
  <si>
    <t>Charges - Excess Parking</t>
  </si>
  <si>
    <t>Charges - Other Recoverable</t>
  </si>
  <si>
    <t xml:space="preserve">Rents </t>
  </si>
  <si>
    <t>Total Income</t>
  </si>
  <si>
    <t>Expenditure</t>
  </si>
  <si>
    <t xml:space="preserve">The surplus of car parking income is used to maintain and provide other local authority services within the North Norfolk District. </t>
  </si>
  <si>
    <t>Please refer to the budget book for more detail on council services</t>
  </si>
  <si>
    <t>North Norfolk District Council</t>
  </si>
  <si>
    <t>Note: None of the above income is derived from on-street parking</t>
  </si>
  <si>
    <t>Premises</t>
  </si>
  <si>
    <t>Supplies and Services</t>
  </si>
  <si>
    <t>Transfer Payments</t>
  </si>
  <si>
    <t>Support Services</t>
  </si>
  <si>
    <t>Capital Financing Costs</t>
  </si>
  <si>
    <t>Pay and Display</t>
  </si>
  <si>
    <t>I82</t>
  </si>
  <si>
    <t>B</t>
  </si>
  <si>
    <t>F</t>
  </si>
  <si>
    <t>8245/55/57</t>
  </si>
  <si>
    <t>8273/74/77</t>
  </si>
  <si>
    <t xml:space="preserve"> </t>
  </si>
  <si>
    <t>G less 8822</t>
  </si>
  <si>
    <t>7501 only</t>
  </si>
  <si>
    <t xml:space="preserve">2015/16 Car Park </t>
  </si>
  <si>
    <t>(Surplus)/Deficit 2015/16</t>
  </si>
  <si>
    <t xml:space="preserve">http://intranet.northnorfolk.org/corporate/finance/budget.asp </t>
  </si>
  <si>
    <t>C &amp; D</t>
  </si>
  <si>
    <t>Cost Centre</t>
  </si>
  <si>
    <t>Cost Centre Name</t>
  </si>
  <si>
    <t>Account</t>
  </si>
  <si>
    <t>Account Name</t>
  </si>
  <si>
    <t>Actual</t>
  </si>
  <si>
    <t>2001</t>
  </si>
  <si>
    <t>TRADING SERVICES - CAR PARKS</t>
  </si>
  <si>
    <t>8245</t>
  </si>
  <si>
    <t>CHARGES - CAR PARKING (CASH)</t>
  </si>
  <si>
    <t>8246</t>
  </si>
  <si>
    <t>CHARGES - EXCESS PARKING</t>
  </si>
  <si>
    <t>8250</t>
  </si>
  <si>
    <t>CHARGES - OTHER RECOVERABLE</t>
  </si>
  <si>
    <t>8255</t>
  </si>
  <si>
    <t>CHARGES - SEASON TICKETS</t>
  </si>
  <si>
    <t>8257</t>
  </si>
  <si>
    <t>CHARGES - CAR PARK (CR CARDS)</t>
  </si>
  <si>
    <t>8273</t>
  </si>
  <si>
    <t>RENTS - OTHER COMMERCIAL PREM</t>
  </si>
  <si>
    <t>8274</t>
  </si>
  <si>
    <t>RENTS - LAND</t>
  </si>
  <si>
    <t>8277</t>
  </si>
  <si>
    <t>RENTS - OTHER</t>
  </si>
  <si>
    <t>8822</t>
  </si>
  <si>
    <t>INTERNAL INC - OTHER SRVCS GF</t>
  </si>
  <si>
    <t>PREMISES</t>
  </si>
  <si>
    <t>D</t>
  </si>
  <si>
    <t>SUPPLIES &amp; SERVICES</t>
  </si>
  <si>
    <t>G</t>
  </si>
  <si>
    <t>SUPPORT SERVICES</t>
  </si>
  <si>
    <t>H</t>
  </si>
  <si>
    <t>CAPITAL FINANCING COSTS</t>
  </si>
  <si>
    <t xml:space="preserve">2016/17 Car Park </t>
  </si>
  <si>
    <t>(Surplus)/Deficit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</si>
</sst>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;[Black]\(#,##0\)"/>
    <numFmt numFmtId="165" formatCode="0.0"/>
    <numFmt numFmtId="167" formatCode="#,##0.000000000000"/>
    <numFmt numFmtId="169" formatCode="#,##0;\(#,##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</font>
    <font>
      <b/>
      <sz val="10"/>
      <name val="Verdana"/>
    </font>
    <font>
      <b/>
      <u/>
      <sz val="10"/>
      <name val="Verdana"/>
    </font>
    <font>
      <sz val="10"/>
      <color rgb="FFFF0000"/>
      <name val="Verdana"/>
      <family val="2"/>
    </font>
    <font>
      <sz val="10"/>
      <name val="Verdana"/>
      <family val="2"/>
    </font>
    <font>
      <b/>
      <sz val="11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164" fontId="2" fillId="0" borderId="0" xfId="1" applyNumberFormat="1" applyFont="1" applyFill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0" xfId="1" applyNumberFormat="1" applyFont="1" applyFill="1" applyBorder="1" applyAlignment="1">
      <alignment wrapText="1"/>
    </xf>
    <xf numFmtId="0" fontId="5" fillId="0" borderId="0" xfId="0" applyFont="1"/>
    <xf numFmtId="0" fontId="4" fillId="0" borderId="0" xfId="2"/>
    <xf numFmtId="165" fontId="24" fillId="0" borderId="0" xfId="0" applyNumberFormat="1" applyFont="1" applyAlignment="1" applyProtection="1">
      <alignment horizontal="center" vertical="top"/>
    </xf>
    <xf numFmtId="4" fontId="0" fillId="0" borderId="0" xfId="0" applyNumberFormat="1" applyProtection="1"/>
    <xf numFmtId="4" fontId="24" fillId="0" borderId="0" xfId="0" applyNumberFormat="1" applyFont="1" applyAlignment="1" applyProtection="1">
      <alignment horizontal="center" vertical="top"/>
    </xf>
    <xf numFmtId="4" fontId="0" fillId="0" borderId="0" xfId="0" applyNumberFormat="1"/>
    <xf numFmtId="4" fontId="22" fillId="0" borderId="0" xfId="44" applyNumberFormat="1" applyProtection="1"/>
    <xf numFmtId="4" fontId="22" fillId="33" borderId="0" xfId="44" applyNumberFormat="1" applyFill="1" applyProtection="1"/>
    <xf numFmtId="2" fontId="0" fillId="0" borderId="0" xfId="0" applyNumberFormat="1" applyProtection="1"/>
    <xf numFmtId="4" fontId="24" fillId="0" borderId="0" xfId="44" applyNumberFormat="1" applyFont="1" applyAlignment="1" applyProtection="1">
      <alignment horizontal="center" vertical="top"/>
    </xf>
    <xf numFmtId="0" fontId="23" fillId="0" borderId="0" xfId="0" applyFont="1" applyAlignment="1" applyProtection="1">
      <alignment horizontal="right" vertical="top"/>
    </xf>
    <xf numFmtId="165" fontId="0" fillId="0" borderId="0" xfId="0" applyNumberFormat="1" applyProtection="1"/>
    <xf numFmtId="0" fontId="24" fillId="0" borderId="0" xfId="0" applyFont="1" applyAlignment="1" applyProtection="1">
      <alignment horizontal="center" vertical="top"/>
    </xf>
    <xf numFmtId="0" fontId="0" fillId="0" borderId="0" xfId="0" applyProtection="1"/>
    <xf numFmtId="4" fontId="22" fillId="36" borderId="0" xfId="44" applyNumberFormat="1" applyFill="1" applyProtection="1"/>
    <xf numFmtId="0" fontId="22" fillId="34" borderId="0" xfId="44" applyFill="1" applyProtection="1"/>
    <xf numFmtId="4" fontId="22" fillId="35" borderId="0" xfId="44" applyNumberFormat="1" applyFill="1" applyProtection="1"/>
    <xf numFmtId="4" fontId="22" fillId="34" borderId="0" xfId="44" applyNumberFormat="1" applyFill="1" applyProtection="1"/>
    <xf numFmtId="0" fontId="22" fillId="0" borderId="0" xfId="44"/>
    <xf numFmtId="0" fontId="22" fillId="0" borderId="0" xfId="44" applyProtection="1"/>
    <xf numFmtId="165" fontId="22" fillId="0" borderId="0" xfId="44" applyNumberFormat="1" applyProtection="1"/>
    <xf numFmtId="0" fontId="24" fillId="0" borderId="0" xfId="44" applyFont="1" applyAlignment="1" applyProtection="1">
      <alignment horizontal="center" vertical="top"/>
    </xf>
    <xf numFmtId="165" fontId="24" fillId="0" borderId="0" xfId="44" applyNumberFormat="1" applyFont="1" applyAlignment="1" applyProtection="1">
      <alignment horizontal="center" vertical="top"/>
    </xf>
    <xf numFmtId="0" fontId="22" fillId="36" borderId="0" xfId="44" applyFill="1" applyProtection="1"/>
    <xf numFmtId="0" fontId="22" fillId="35" borderId="0" xfId="44" applyFill="1" applyProtection="1"/>
    <xf numFmtId="4" fontId="0" fillId="35" borderId="0" xfId="0" applyNumberFormat="1" applyFill="1" applyProtection="1"/>
    <xf numFmtId="0" fontId="0" fillId="35" borderId="0" xfId="0" applyFill="1" applyProtection="1"/>
    <xf numFmtId="4" fontId="0" fillId="34" borderId="0" xfId="0" applyNumberFormat="1" applyFill="1" applyProtection="1"/>
    <xf numFmtId="0" fontId="0" fillId="34" borderId="0" xfId="0" applyFill="1" applyProtection="1"/>
    <xf numFmtId="4" fontId="0" fillId="36" borderId="0" xfId="0" applyNumberFormat="1" applyFill="1" applyProtection="1"/>
    <xf numFmtId="0" fontId="0" fillId="36" borderId="0" xfId="0" applyFill="1" applyProtection="1"/>
    <xf numFmtId="4" fontId="0" fillId="33" borderId="0" xfId="0" applyNumberFormat="1" applyFill="1" applyProtection="1"/>
    <xf numFmtId="0" fontId="2" fillId="0" borderId="0" xfId="0" applyFont="1" applyAlignment="1">
      <alignment horizontal="left" vertical="center" wrapText="1"/>
    </xf>
    <xf numFmtId="4" fontId="22" fillId="0" borderId="0" xfId="44" applyNumberFormat="1" applyFill="1" applyProtection="1"/>
    <xf numFmtId="165" fontId="22" fillId="0" borderId="0" xfId="44" applyNumberFormat="1" applyFill="1" applyProtection="1"/>
    <xf numFmtId="0" fontId="25" fillId="0" borderId="0" xfId="44" applyFont="1" applyProtection="1"/>
    <xf numFmtId="0" fontId="26" fillId="0" borderId="0" xfId="44" applyFont="1" applyProtection="1"/>
    <xf numFmtId="167" fontId="2" fillId="0" borderId="0" xfId="0" applyNumberFormat="1" applyFont="1"/>
    <xf numFmtId="0" fontId="27" fillId="0" borderId="0" xfId="0" applyFont="1"/>
    <xf numFmtId="169" fontId="2" fillId="0" borderId="0" xfId="0" applyNumberFormat="1" applyFont="1"/>
    <xf numFmtId="169" fontId="2" fillId="0" borderId="0" xfId="1" applyNumberFormat="1" applyFont="1" applyFill="1" applyAlignment="1">
      <alignment wrapText="1"/>
    </xf>
    <xf numFmtId="169" fontId="3" fillId="0" borderId="1" xfId="1" applyNumberFormat="1" applyFont="1" applyFill="1" applyBorder="1" applyAlignment="1">
      <alignment wrapText="1"/>
    </xf>
    <xf numFmtId="169" fontId="3" fillId="0" borderId="0" xfId="1" applyNumberFormat="1" applyFont="1" applyFill="1" applyBorder="1" applyAlignment="1">
      <alignment wrapText="1"/>
    </xf>
    <xf numFmtId="169" fontId="3" fillId="0" borderId="1" xfId="0" applyNumberFormat="1" applyFont="1" applyBorder="1"/>
    <xf numFmtId="169" fontId="3" fillId="0" borderId="2" xfId="0" applyNumberFormat="1" applyFont="1" applyBorder="1"/>
    <xf numFmtId="169" fontId="3" fillId="0" borderId="0" xfId="0" applyNumberFormat="1" applyFont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2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northnorfolk.org/corporate/finance/budget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tabSelected="1" workbookViewId="0"/>
  </sheetViews>
  <sheetFormatPr defaultColWidth="9.140625" defaultRowHeight="14.25" x14ac:dyDescent="0.2"/>
  <cols>
    <col min="1" max="4" width="9.140625" style="1"/>
    <col min="5" max="5" width="14.5703125" style="48" bestFit="1" customWidth="1"/>
    <col min="6" max="6" width="11.28515625" style="9" customWidth="1"/>
    <col min="7" max="11" width="9.140625" style="1"/>
    <col min="12" max="12" width="12.28515625" style="1" customWidth="1"/>
    <col min="13" max="13" width="15.28515625" style="1" customWidth="1"/>
    <col min="14" max="16384" width="9.140625" style="1"/>
  </cols>
  <sheetData>
    <row r="2" spans="1:12" ht="15" x14ac:dyDescent="0.25">
      <c r="A2" s="2" t="s">
        <v>8</v>
      </c>
      <c r="H2" s="2" t="s">
        <v>8</v>
      </c>
    </row>
    <row r="4" spans="1:12" ht="15" x14ac:dyDescent="0.25">
      <c r="A4" s="2" t="s">
        <v>24</v>
      </c>
      <c r="H4" s="2" t="s">
        <v>60</v>
      </c>
    </row>
    <row r="6" spans="1:12" ht="15" x14ac:dyDescent="0.25">
      <c r="A6" s="2" t="s">
        <v>0</v>
      </c>
      <c r="H6" s="2" t="s">
        <v>0</v>
      </c>
    </row>
    <row r="8" spans="1:12" x14ac:dyDescent="0.2">
      <c r="A8" s="3" t="s">
        <v>15</v>
      </c>
      <c r="E8" s="49">
        <f>+Sheet3!F7</f>
        <v>-2127725.41</v>
      </c>
      <c r="F8" s="9" t="s">
        <v>19</v>
      </c>
      <c r="H8" s="3" t="s">
        <v>15</v>
      </c>
      <c r="L8" s="4">
        <f>+Sheet3!F21</f>
        <v>-2472056.9400000004</v>
      </c>
    </row>
    <row r="9" spans="1:12" x14ac:dyDescent="0.2">
      <c r="A9" s="3" t="s">
        <v>1</v>
      </c>
      <c r="E9" s="49">
        <f>+Sheet3!F4</f>
        <v>-81906.03</v>
      </c>
      <c r="F9" s="9">
        <v>8246</v>
      </c>
      <c r="H9" s="3" t="s">
        <v>1</v>
      </c>
      <c r="L9" s="4">
        <f>+Sheet3!F18</f>
        <v>-87397.46</v>
      </c>
    </row>
    <row r="10" spans="1:12" x14ac:dyDescent="0.2">
      <c r="A10" s="3" t="s">
        <v>2</v>
      </c>
      <c r="E10" s="49">
        <f>Sheet3!E5</f>
        <v>-16246.75</v>
      </c>
      <c r="F10" s="9">
        <v>8250</v>
      </c>
      <c r="H10" s="3" t="s">
        <v>2</v>
      </c>
      <c r="L10" s="4">
        <f>Sheet3!E19</f>
        <v>-162.5</v>
      </c>
    </row>
    <row r="11" spans="1:12" x14ac:dyDescent="0.2">
      <c r="A11" s="3" t="s">
        <v>3</v>
      </c>
      <c r="E11" s="49">
        <f>+Sheet3!F10</f>
        <v>-21451.53</v>
      </c>
      <c r="F11" s="9" t="s">
        <v>20</v>
      </c>
      <c r="H11" s="3" t="s">
        <v>3</v>
      </c>
      <c r="L11" s="4">
        <f>Sheet3!F24</f>
        <v>-33345.42</v>
      </c>
    </row>
    <row r="12" spans="1:12" x14ac:dyDescent="0.2">
      <c r="A12" s="3"/>
      <c r="E12" s="49"/>
      <c r="H12" s="3"/>
      <c r="L12" s="4"/>
    </row>
    <row r="13" spans="1:12" ht="15.75" thickBot="1" x14ac:dyDescent="0.3">
      <c r="A13" s="2" t="s">
        <v>4</v>
      </c>
      <c r="E13" s="50">
        <f>SUM(E8:E11)</f>
        <v>-2247329.7199999997</v>
      </c>
      <c r="F13" s="9" t="s">
        <v>16</v>
      </c>
      <c r="H13" s="2" t="s">
        <v>4</v>
      </c>
      <c r="L13" s="5">
        <f>SUM(L8:L11)</f>
        <v>-2592962.3200000003</v>
      </c>
    </row>
    <row r="14" spans="1:12" ht="15.75" thickTop="1" x14ac:dyDescent="0.25">
      <c r="A14" s="2"/>
      <c r="E14" s="51"/>
      <c r="H14" s="2"/>
      <c r="L14" s="8"/>
    </row>
    <row r="15" spans="1:12" ht="15" x14ac:dyDescent="0.25">
      <c r="A15" s="1" t="s">
        <v>9</v>
      </c>
      <c r="E15" s="51"/>
      <c r="H15" s="1" t="s">
        <v>9</v>
      </c>
      <c r="L15" s="8"/>
    </row>
    <row r="17" spans="1:12" ht="15" x14ac:dyDescent="0.25">
      <c r="A17" s="2" t="s">
        <v>5</v>
      </c>
      <c r="H17" s="2" t="s">
        <v>5</v>
      </c>
    </row>
    <row r="19" spans="1:12" x14ac:dyDescent="0.2">
      <c r="A19" s="1" t="s">
        <v>10</v>
      </c>
      <c r="E19" s="49">
        <f>Sheet3!L3</f>
        <v>341452.4</v>
      </c>
      <c r="F19" s="9" t="s">
        <v>17</v>
      </c>
      <c r="H19" s="1" t="s">
        <v>10</v>
      </c>
      <c r="L19" s="4">
        <f>Sheet3!L17</f>
        <v>402752.11</v>
      </c>
    </row>
    <row r="20" spans="1:12" x14ac:dyDescent="0.2">
      <c r="A20" s="1" t="s">
        <v>11</v>
      </c>
      <c r="E20" s="49">
        <f>Sheet3!L4</f>
        <v>311618.83</v>
      </c>
      <c r="F20" s="9" t="s">
        <v>27</v>
      </c>
      <c r="H20" s="1" t="s">
        <v>11</v>
      </c>
      <c r="L20" s="4">
        <f>Sheet3!L18</f>
        <v>304921.59000000003</v>
      </c>
    </row>
    <row r="21" spans="1:12" x14ac:dyDescent="0.2">
      <c r="A21" s="1" t="s">
        <v>12</v>
      </c>
      <c r="E21" s="49"/>
      <c r="F21" s="9" t="s">
        <v>18</v>
      </c>
      <c r="H21" s="1" t="s">
        <v>12</v>
      </c>
      <c r="L21" s="4"/>
    </row>
    <row r="22" spans="1:12" x14ac:dyDescent="0.2">
      <c r="A22" s="1" t="s">
        <v>13</v>
      </c>
      <c r="E22" s="49">
        <f>Sheet3!L5+Sheet3!E11</f>
        <v>142898</v>
      </c>
      <c r="F22" s="9" t="s">
        <v>22</v>
      </c>
      <c r="H22" s="1" t="s">
        <v>13</v>
      </c>
      <c r="L22" s="4">
        <f>Sheet3!L19+Sheet3!E25</f>
        <v>184583</v>
      </c>
    </row>
    <row r="23" spans="1:12" x14ac:dyDescent="0.2">
      <c r="A23" s="1" t="s">
        <v>14</v>
      </c>
      <c r="E23" s="49">
        <f>Sheet3!L6</f>
        <v>172563.87</v>
      </c>
      <c r="F23" s="9" t="s">
        <v>23</v>
      </c>
      <c r="H23" s="1" t="s">
        <v>14</v>
      </c>
      <c r="L23" s="4">
        <f>Sheet3!L20</f>
        <v>23847.63</v>
      </c>
    </row>
    <row r="25" spans="1:12" ht="15.75" thickBot="1" x14ac:dyDescent="0.3">
      <c r="E25" s="52">
        <f>SUM(E19:E24)</f>
        <v>968533.1</v>
      </c>
      <c r="F25" s="9" t="s">
        <v>21</v>
      </c>
      <c r="L25" s="6">
        <f>SUM(L19:L24)</f>
        <v>916104.33</v>
      </c>
    </row>
    <row r="26" spans="1:12" ht="15" thickTop="1" x14ac:dyDescent="0.2"/>
    <row r="27" spans="1:12" ht="15.75" thickBot="1" x14ac:dyDescent="0.3">
      <c r="A27" s="2" t="s">
        <v>25</v>
      </c>
      <c r="E27" s="53">
        <f>+E13+E25</f>
        <v>-1278796.6199999996</v>
      </c>
      <c r="H27" s="2" t="s">
        <v>61</v>
      </c>
      <c r="L27" s="7">
        <f>+L13+L25</f>
        <v>-1676857.9900000002</v>
      </c>
    </row>
    <row r="28" spans="1:12" ht="15" thickTop="1" x14ac:dyDescent="0.2"/>
    <row r="31" spans="1:12" s="2" customFormat="1" ht="15" x14ac:dyDescent="0.25">
      <c r="A31" s="2" t="s">
        <v>60</v>
      </c>
      <c r="E31" s="54"/>
      <c r="F31" s="47"/>
    </row>
    <row r="32" spans="1:12" s="2" customFormat="1" ht="15" x14ac:dyDescent="0.25">
      <c r="E32" s="54"/>
      <c r="F32" s="47"/>
    </row>
    <row r="33" spans="1:6" s="2" customFormat="1" ht="15" x14ac:dyDescent="0.25">
      <c r="A33" s="2" t="s">
        <v>0</v>
      </c>
      <c r="E33" s="54"/>
      <c r="F33" s="47"/>
    </row>
    <row r="35" spans="1:6" x14ac:dyDescent="0.2">
      <c r="A35" s="1" t="s">
        <v>15</v>
      </c>
      <c r="E35" s="48">
        <v>-2472056.9400000004</v>
      </c>
    </row>
    <row r="36" spans="1:6" x14ac:dyDescent="0.2">
      <c r="A36" s="1" t="s">
        <v>1</v>
      </c>
      <c r="E36" s="48">
        <v>-87397.46</v>
      </c>
    </row>
    <row r="37" spans="1:6" x14ac:dyDescent="0.2">
      <c r="A37" s="1" t="s">
        <v>2</v>
      </c>
      <c r="E37" s="48">
        <v>-162.5</v>
      </c>
    </row>
    <row r="38" spans="1:6" x14ac:dyDescent="0.2">
      <c r="A38" s="1" t="s">
        <v>3</v>
      </c>
      <c r="E38" s="48">
        <v>-33345.42</v>
      </c>
    </row>
    <row r="40" spans="1:6" s="2" customFormat="1" ht="15.75" thickBot="1" x14ac:dyDescent="0.3">
      <c r="A40" s="2" t="s">
        <v>4</v>
      </c>
      <c r="E40" s="52">
        <v>-2592962.3200000003</v>
      </c>
      <c r="F40" s="47"/>
    </row>
    <row r="41" spans="1:6" ht="15" thickTop="1" x14ac:dyDescent="0.2"/>
    <row r="42" spans="1:6" x14ac:dyDescent="0.2">
      <c r="A42" s="1" t="s">
        <v>9</v>
      </c>
    </row>
    <row r="44" spans="1:6" x14ac:dyDescent="0.2">
      <c r="A44" s="1" t="s">
        <v>5</v>
      </c>
    </row>
    <row r="46" spans="1:6" x14ac:dyDescent="0.2">
      <c r="A46" s="1" t="s">
        <v>10</v>
      </c>
      <c r="E46" s="48">
        <v>402752.11</v>
      </c>
    </row>
    <row r="47" spans="1:6" x14ac:dyDescent="0.2">
      <c r="A47" s="1" t="s">
        <v>11</v>
      </c>
      <c r="E47" s="48">
        <v>304921.59000000003</v>
      </c>
    </row>
    <row r="48" spans="1:6" x14ac:dyDescent="0.2">
      <c r="A48" s="1" t="s">
        <v>12</v>
      </c>
    </row>
    <row r="49" spans="1:12" x14ac:dyDescent="0.2">
      <c r="A49" s="1" t="s">
        <v>13</v>
      </c>
      <c r="E49" s="48">
        <v>184583</v>
      </c>
    </row>
    <row r="50" spans="1:12" x14ac:dyDescent="0.2">
      <c r="A50" s="1" t="s">
        <v>14</v>
      </c>
      <c r="E50" s="48">
        <v>23847.63</v>
      </c>
    </row>
    <row r="52" spans="1:12" s="2" customFormat="1" ht="15.75" thickBot="1" x14ac:dyDescent="0.3">
      <c r="E52" s="52">
        <v>916104.33</v>
      </c>
      <c r="F52" s="47"/>
    </row>
    <row r="53" spans="1:12" ht="15" thickTop="1" x14ac:dyDescent="0.2"/>
    <row r="54" spans="1:12" s="2" customFormat="1" ht="15.75" thickBot="1" x14ac:dyDescent="0.3">
      <c r="A54" s="2" t="s">
        <v>61</v>
      </c>
      <c r="E54" s="53">
        <v>-1676857.9900000002</v>
      </c>
      <c r="F54" s="47"/>
    </row>
    <row r="55" spans="1:12" ht="15" thickTop="1" x14ac:dyDescent="0.2"/>
    <row r="56" spans="1:12" ht="38.450000000000003" customHeight="1" x14ac:dyDescent="0.2">
      <c r="A56" s="41" t="s">
        <v>6</v>
      </c>
      <c r="B56" s="41"/>
      <c r="C56" s="41"/>
      <c r="D56" s="41"/>
      <c r="E56" s="41"/>
      <c r="F56" s="41"/>
      <c r="L56" s="46"/>
    </row>
    <row r="57" spans="1:12" x14ac:dyDescent="0.2">
      <c r="A57" s="1" t="s">
        <v>7</v>
      </c>
    </row>
    <row r="59" spans="1:12" ht="15" x14ac:dyDescent="0.25">
      <c r="A59" s="10" t="s">
        <v>26</v>
      </c>
    </row>
  </sheetData>
  <mergeCells count="1">
    <mergeCell ref="A56:F56"/>
  </mergeCells>
  <hyperlinks>
    <hyperlink ref="A5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L17" activeCellId="1" sqref="E25 L17:L20"/>
    </sheetView>
  </sheetViews>
  <sheetFormatPr defaultRowHeight="15" x14ac:dyDescent="0.25"/>
  <cols>
    <col min="4" max="4" width="35.5703125" bestFit="1" customWidth="1"/>
    <col min="5" max="5" width="14.5703125" style="14" bestFit="1" customWidth="1"/>
    <col min="6" max="6" width="14.5703125" bestFit="1" customWidth="1"/>
    <col min="9" max="9" width="8.85546875" customWidth="1"/>
    <col min="10" max="10" width="3.85546875" customWidth="1"/>
    <col min="11" max="11" width="25.28515625" bestFit="1" customWidth="1"/>
    <col min="12" max="12" width="10.140625" style="14" bestFit="1" customWidth="1"/>
  </cols>
  <sheetData>
    <row r="1" spans="1:12" x14ac:dyDescent="0.25">
      <c r="A1" s="30" t="s">
        <v>28</v>
      </c>
      <c r="B1" s="30" t="s">
        <v>29</v>
      </c>
      <c r="C1" s="30" t="s">
        <v>30</v>
      </c>
      <c r="D1" s="30" t="s">
        <v>31</v>
      </c>
      <c r="E1" s="18" t="s">
        <v>32</v>
      </c>
      <c r="F1" s="30"/>
      <c r="G1" s="31"/>
    </row>
    <row r="3" spans="1:12" x14ac:dyDescent="0.25">
      <c r="A3" s="28" t="s">
        <v>33</v>
      </c>
      <c r="B3" s="28" t="s">
        <v>34</v>
      </c>
      <c r="C3" s="45" t="s">
        <v>35</v>
      </c>
      <c r="D3" s="28" t="s">
        <v>36</v>
      </c>
      <c r="E3" s="23">
        <v>-1765134.02</v>
      </c>
      <c r="F3" s="28"/>
      <c r="G3" s="29"/>
      <c r="H3" t="s">
        <v>33</v>
      </c>
      <c r="I3" t="s">
        <v>34</v>
      </c>
      <c r="J3" t="s">
        <v>17</v>
      </c>
      <c r="K3" t="s">
        <v>53</v>
      </c>
      <c r="L3" s="14">
        <v>341452.4</v>
      </c>
    </row>
    <row r="4" spans="1:12" x14ac:dyDescent="0.25">
      <c r="A4" s="28" t="s">
        <v>33</v>
      </c>
      <c r="B4" s="28" t="s">
        <v>34</v>
      </c>
      <c r="C4" s="45" t="s">
        <v>37</v>
      </c>
      <c r="D4" s="28" t="s">
        <v>38</v>
      </c>
      <c r="E4" s="16">
        <v>-81906.03</v>
      </c>
      <c r="F4" s="16">
        <f>E4</f>
        <v>-81906.03</v>
      </c>
      <c r="G4" s="29"/>
      <c r="H4" t="s">
        <v>33</v>
      </c>
      <c r="I4" t="s">
        <v>34</v>
      </c>
      <c r="J4" t="s">
        <v>54</v>
      </c>
      <c r="K4" t="s">
        <v>55</v>
      </c>
      <c r="L4" s="14">
        <v>311618.83</v>
      </c>
    </row>
    <row r="5" spans="1:12" x14ac:dyDescent="0.25">
      <c r="A5" s="28" t="s">
        <v>33</v>
      </c>
      <c r="B5" s="28" t="s">
        <v>34</v>
      </c>
      <c r="C5" s="45" t="s">
        <v>39</v>
      </c>
      <c r="D5" s="28" t="s">
        <v>40</v>
      </c>
      <c r="E5" s="25">
        <v>-16246.75</v>
      </c>
      <c r="F5" s="33"/>
      <c r="G5" s="29"/>
      <c r="H5" t="s">
        <v>33</v>
      </c>
      <c r="I5" t="s">
        <v>34</v>
      </c>
      <c r="J5" t="s">
        <v>56</v>
      </c>
      <c r="K5" t="s">
        <v>57</v>
      </c>
      <c r="L5" s="14">
        <v>163166.14000000001</v>
      </c>
    </row>
    <row r="6" spans="1:12" x14ac:dyDescent="0.25">
      <c r="A6" s="28" t="s">
        <v>33</v>
      </c>
      <c r="B6" s="28" t="s">
        <v>34</v>
      </c>
      <c r="C6" s="45" t="s">
        <v>41</v>
      </c>
      <c r="D6" s="28" t="s">
        <v>42</v>
      </c>
      <c r="E6" s="23">
        <v>-230886.53</v>
      </c>
      <c r="F6" s="32"/>
      <c r="G6" s="29"/>
      <c r="H6" t="s">
        <v>33</v>
      </c>
      <c r="I6" t="s">
        <v>34</v>
      </c>
      <c r="J6" t="s">
        <v>58</v>
      </c>
      <c r="K6" t="s">
        <v>59</v>
      </c>
      <c r="L6" s="14">
        <v>172563.87</v>
      </c>
    </row>
    <row r="7" spans="1:12" x14ac:dyDescent="0.25">
      <c r="A7" s="28" t="s">
        <v>33</v>
      </c>
      <c r="B7" s="28" t="s">
        <v>34</v>
      </c>
      <c r="C7" s="45" t="s">
        <v>43</v>
      </c>
      <c r="D7" s="28" t="s">
        <v>44</v>
      </c>
      <c r="E7" s="23">
        <v>-131704.85999999999</v>
      </c>
      <c r="F7" s="23">
        <f>+E3+E6+E7</f>
        <v>-2127725.41</v>
      </c>
      <c r="G7" s="29"/>
    </row>
    <row r="8" spans="1:12" x14ac:dyDescent="0.25">
      <c r="A8" s="28" t="s">
        <v>33</v>
      </c>
      <c r="B8" s="28" t="s">
        <v>34</v>
      </c>
      <c r="C8" s="45" t="s">
        <v>45</v>
      </c>
      <c r="D8" s="28" t="s">
        <v>46</v>
      </c>
      <c r="E8" s="26">
        <v>-7263.34</v>
      </c>
      <c r="F8" s="24"/>
      <c r="G8" s="29"/>
      <c r="L8" s="14">
        <f>SUM(L3:L7)</f>
        <v>988801.24</v>
      </c>
    </row>
    <row r="9" spans="1:12" x14ac:dyDescent="0.25">
      <c r="A9" s="28" t="s">
        <v>33</v>
      </c>
      <c r="B9" s="28" t="s">
        <v>34</v>
      </c>
      <c r="C9" s="45" t="s">
        <v>47</v>
      </c>
      <c r="D9" s="28" t="s">
        <v>48</v>
      </c>
      <c r="E9" s="26">
        <v>-4205</v>
      </c>
      <c r="F9" s="24"/>
      <c r="G9" s="29"/>
    </row>
    <row r="10" spans="1:12" x14ac:dyDescent="0.25">
      <c r="A10" s="28" t="s">
        <v>33</v>
      </c>
      <c r="B10" s="28" t="s">
        <v>34</v>
      </c>
      <c r="C10" s="28" t="s">
        <v>49</v>
      </c>
      <c r="D10" s="28" t="s">
        <v>50</v>
      </c>
      <c r="E10" s="26">
        <v>-9983.19</v>
      </c>
      <c r="F10" s="26">
        <f>+E8+E9+E10</f>
        <v>-21451.53</v>
      </c>
      <c r="G10" s="29"/>
    </row>
    <row r="11" spans="1:12" x14ac:dyDescent="0.25">
      <c r="A11" s="28" t="s">
        <v>33</v>
      </c>
      <c r="B11" s="28" t="s">
        <v>34</v>
      </c>
      <c r="C11" s="28" t="s">
        <v>51</v>
      </c>
      <c r="D11" s="28" t="s">
        <v>52</v>
      </c>
      <c r="E11" s="42">
        <v>-20268.14</v>
      </c>
      <c r="F11" s="42">
        <f>+E5+E11</f>
        <v>-36514.89</v>
      </c>
      <c r="G11" s="43"/>
    </row>
    <row r="13" spans="1:12" x14ac:dyDescent="0.25">
      <c r="A13" s="27"/>
      <c r="B13" s="27"/>
      <c r="C13" s="27"/>
      <c r="D13" s="27"/>
      <c r="E13" s="15">
        <f>SUM(E3:E12)</f>
        <v>-2267597.86</v>
      </c>
      <c r="F13" s="15">
        <f>SUM(F3:F12)</f>
        <v>-2267597.86</v>
      </c>
      <c r="G13" s="27"/>
    </row>
    <row r="15" spans="1:12" s="21" customFormat="1" ht="15" customHeight="1" x14ac:dyDescent="0.25">
      <c r="A15" s="21" t="s">
        <v>28</v>
      </c>
      <c r="B15" s="21" t="s">
        <v>29</v>
      </c>
      <c r="C15" s="21" t="s">
        <v>31</v>
      </c>
      <c r="D15" s="21" t="s">
        <v>21</v>
      </c>
      <c r="E15" s="13" t="s">
        <v>32</v>
      </c>
      <c r="G15" s="11"/>
      <c r="L15" s="13"/>
    </row>
    <row r="16" spans="1:12" s="22" customFormat="1" ht="15" customHeight="1" x14ac:dyDescent="0.25">
      <c r="E16" s="12"/>
      <c r="G16" s="20"/>
      <c r="L16" s="12"/>
    </row>
    <row r="17" spans="1:12" s="22" customFormat="1" x14ac:dyDescent="0.25">
      <c r="A17" s="22" t="s">
        <v>33</v>
      </c>
      <c r="B17" s="22" t="s">
        <v>34</v>
      </c>
      <c r="C17" s="44" t="s">
        <v>35</v>
      </c>
      <c r="D17" s="22" t="s">
        <v>36</v>
      </c>
      <c r="E17" s="38">
        <v>-1964372.55</v>
      </c>
      <c r="G17" s="20"/>
      <c r="H17" s="22" t="s">
        <v>33</v>
      </c>
      <c r="I17" s="22" t="s">
        <v>34</v>
      </c>
      <c r="J17" s="22" t="s">
        <v>17</v>
      </c>
      <c r="K17" s="22" t="s">
        <v>53</v>
      </c>
      <c r="L17" s="12">
        <v>402752.11</v>
      </c>
    </row>
    <row r="18" spans="1:12" s="22" customFormat="1" x14ac:dyDescent="0.25">
      <c r="A18" s="22" t="s">
        <v>33</v>
      </c>
      <c r="B18" s="22" t="s">
        <v>34</v>
      </c>
      <c r="C18" s="44" t="s">
        <v>37</v>
      </c>
      <c r="D18" s="22" t="s">
        <v>38</v>
      </c>
      <c r="E18" s="40">
        <v>-87397.46</v>
      </c>
      <c r="F18" s="40">
        <f>E18</f>
        <v>-87397.46</v>
      </c>
      <c r="G18" s="20"/>
      <c r="H18" s="22" t="s">
        <v>33</v>
      </c>
      <c r="I18" s="22" t="s">
        <v>34</v>
      </c>
      <c r="J18" s="22" t="s">
        <v>54</v>
      </c>
      <c r="K18" s="22" t="s">
        <v>55</v>
      </c>
      <c r="L18" s="12">
        <v>304921.59000000003</v>
      </c>
    </row>
    <row r="19" spans="1:12" s="22" customFormat="1" x14ac:dyDescent="0.25">
      <c r="A19" s="22" t="s">
        <v>33</v>
      </c>
      <c r="B19" s="22" t="s">
        <v>34</v>
      </c>
      <c r="C19" s="28" t="s">
        <v>39</v>
      </c>
      <c r="D19" s="22" t="s">
        <v>40</v>
      </c>
      <c r="E19" s="34">
        <v>-162.5</v>
      </c>
      <c r="F19" s="35"/>
      <c r="G19" s="20"/>
      <c r="H19" s="22" t="s">
        <v>33</v>
      </c>
      <c r="I19" s="22" t="s">
        <v>34</v>
      </c>
      <c r="J19" s="22" t="s">
        <v>56</v>
      </c>
      <c r="K19" s="22" t="s">
        <v>57</v>
      </c>
      <c r="L19" s="12">
        <v>204195.62</v>
      </c>
    </row>
    <row r="20" spans="1:12" s="22" customFormat="1" x14ac:dyDescent="0.25">
      <c r="A20" s="22" t="s">
        <v>33</v>
      </c>
      <c r="B20" s="22" t="s">
        <v>34</v>
      </c>
      <c r="C20" s="44" t="s">
        <v>41</v>
      </c>
      <c r="D20" s="22" t="s">
        <v>42</v>
      </c>
      <c r="E20" s="38">
        <v>-244771.67</v>
      </c>
      <c r="F20" s="39"/>
      <c r="G20" s="20"/>
      <c r="H20" s="22" t="s">
        <v>33</v>
      </c>
      <c r="I20" s="22" t="s">
        <v>34</v>
      </c>
      <c r="J20" s="22" t="s">
        <v>58</v>
      </c>
      <c r="K20" s="22" t="s">
        <v>59</v>
      </c>
      <c r="L20" s="12">
        <v>23847.63</v>
      </c>
    </row>
    <row r="21" spans="1:12" s="22" customFormat="1" x14ac:dyDescent="0.25">
      <c r="A21" s="22" t="s">
        <v>33</v>
      </c>
      <c r="B21" s="22" t="s">
        <v>34</v>
      </c>
      <c r="C21" s="44" t="s">
        <v>43</v>
      </c>
      <c r="D21" s="22" t="s">
        <v>44</v>
      </c>
      <c r="E21" s="38">
        <v>-262912.71999999997</v>
      </c>
      <c r="F21" s="38">
        <f>+E17+E20+E21</f>
        <v>-2472056.9400000004</v>
      </c>
      <c r="G21" s="20"/>
      <c r="L21" s="12"/>
    </row>
    <row r="22" spans="1:12" s="22" customFormat="1" x14ac:dyDescent="0.25">
      <c r="A22" s="22" t="s">
        <v>33</v>
      </c>
      <c r="B22" s="22" t="s">
        <v>34</v>
      </c>
      <c r="C22" s="28" t="s">
        <v>45</v>
      </c>
      <c r="D22" s="22" t="s">
        <v>46</v>
      </c>
      <c r="E22" s="36">
        <v>-17045.04</v>
      </c>
      <c r="F22" s="37"/>
      <c r="G22" s="20"/>
      <c r="L22" s="12">
        <f>SUM(L17:L21)</f>
        <v>935716.95</v>
      </c>
    </row>
    <row r="23" spans="1:12" s="22" customFormat="1" x14ac:dyDescent="0.25">
      <c r="A23" s="22" t="s">
        <v>33</v>
      </c>
      <c r="B23" s="22" t="s">
        <v>34</v>
      </c>
      <c r="C23" s="28" t="s">
        <v>47</v>
      </c>
      <c r="D23" s="22" t="s">
        <v>48</v>
      </c>
      <c r="E23" s="36">
        <v>-5830</v>
      </c>
      <c r="F23" s="37"/>
      <c r="G23" s="20"/>
      <c r="L23" s="12"/>
    </row>
    <row r="24" spans="1:12" s="22" customFormat="1" x14ac:dyDescent="0.25">
      <c r="A24" s="22" t="s">
        <v>33</v>
      </c>
      <c r="B24" s="22" t="s">
        <v>34</v>
      </c>
      <c r="C24" s="28" t="s">
        <v>49</v>
      </c>
      <c r="D24" s="22" t="s">
        <v>50</v>
      </c>
      <c r="E24" s="36">
        <v>-10470.379999999999</v>
      </c>
      <c r="F24" s="36">
        <f>+E22+E23+E24</f>
        <v>-33345.42</v>
      </c>
      <c r="G24" s="20"/>
      <c r="L24" s="12"/>
    </row>
    <row r="25" spans="1:12" s="22" customFormat="1" x14ac:dyDescent="0.25">
      <c r="A25" s="22" t="s">
        <v>33</v>
      </c>
      <c r="B25" s="22" t="s">
        <v>34</v>
      </c>
      <c r="C25" s="28" t="s">
        <v>51</v>
      </c>
      <c r="D25" s="22" t="s">
        <v>52</v>
      </c>
      <c r="E25" s="34">
        <v>-19612.62</v>
      </c>
      <c r="F25" s="34">
        <f>+E19+E25</f>
        <v>-19775.12</v>
      </c>
      <c r="G25" s="20"/>
      <c r="L25" s="12"/>
    </row>
    <row r="26" spans="1:12" s="22" customFormat="1" ht="15" customHeight="1" x14ac:dyDescent="0.25">
      <c r="E26" s="12"/>
      <c r="G26" s="20"/>
      <c r="L26" s="12"/>
    </row>
    <row r="27" spans="1:12" s="22" customFormat="1" x14ac:dyDescent="0.25">
      <c r="E27" s="12">
        <f>SUM(E17:E26)</f>
        <v>-2612574.9400000004</v>
      </c>
      <c r="F27" s="12">
        <f>SUM(F17:F26)</f>
        <v>-2612574.9400000004</v>
      </c>
      <c r="G27" s="20"/>
      <c r="L27" s="12"/>
    </row>
    <row r="28" spans="1:12" s="22" customFormat="1" ht="15" customHeight="1" x14ac:dyDescent="0.25">
      <c r="E28" s="12"/>
      <c r="G28" s="17"/>
      <c r="I28" s="20"/>
      <c r="L28" s="12"/>
    </row>
    <row r="29" spans="1:12" s="22" customFormat="1" ht="15" customHeight="1" x14ac:dyDescent="0.25">
      <c r="A29" s="19"/>
      <c r="E29" s="12"/>
      <c r="I29" s="17"/>
      <c r="J29" s="20"/>
      <c r="L29" s="12"/>
    </row>
    <row r="30" spans="1:12" s="22" customFormat="1" ht="15" customHeight="1" x14ac:dyDescent="0.25">
      <c r="A30" s="19"/>
      <c r="E30" s="12"/>
      <c r="L30" s="12"/>
    </row>
    <row r="31" spans="1:12" s="22" customFormat="1" ht="15" customHeight="1" x14ac:dyDescent="0.25">
      <c r="A31" s="19"/>
      <c r="E31" s="12"/>
      <c r="L31" s="12"/>
    </row>
    <row r="32" spans="1:12" s="22" customFormat="1" ht="15" customHeight="1" x14ac:dyDescent="0.25">
      <c r="A32" s="19"/>
      <c r="E32" s="12"/>
      <c r="L32" s="12"/>
    </row>
    <row r="33" spans="1:12" s="22" customFormat="1" ht="15" customHeight="1" x14ac:dyDescent="0.25">
      <c r="A33" s="19"/>
      <c r="E33" s="12"/>
      <c r="L33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North Norfolk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Fry</dc:creator>
  <cp:lastModifiedBy>Maria Garofalo</cp:lastModifiedBy>
  <cp:lastPrinted>2016-03-08T09:04:52Z</cp:lastPrinted>
  <dcterms:created xsi:type="dcterms:W3CDTF">2015-02-05T14:53:32Z</dcterms:created>
  <dcterms:modified xsi:type="dcterms:W3CDTF">2017-11-16T15:41:24Z</dcterms:modified>
</cp:coreProperties>
</file>