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da.wood\Downloads\Transparency\"/>
    </mc:Choice>
  </mc:AlternateContent>
  <bookViews>
    <workbookView xWindow="0" yWindow="315" windowWidth="15600" windowHeight="9825" activeTab="1"/>
  </bookViews>
  <sheets>
    <sheet name="Car Park Account 2018 to 2019" sheetId="2" r:id="rId1"/>
    <sheet name="Sheet3" sheetId="4" r:id="rId2"/>
  </sheets>
  <definedNames>
    <definedName name="_xlnm.Print_Area" localSheetId="0">'Car Park Account 2018 to 2019'!$A$1:$G$34</definedName>
  </definedNames>
  <calcPr calcId="162913"/>
</workbook>
</file>

<file path=xl/calcChain.xml><?xml version="1.0" encoding="utf-8"?>
<calcChain xmlns="http://schemas.openxmlformats.org/spreadsheetml/2006/main">
  <c r="E19" i="4" l="1"/>
  <c r="G19" i="4" l="1"/>
  <c r="E22" i="2" l="1"/>
  <c r="E28" i="4" l="1"/>
  <c r="E23" i="2"/>
  <c r="E20" i="2"/>
  <c r="E19" i="2"/>
  <c r="E18" i="2"/>
  <c r="L9" i="4"/>
  <c r="E9" i="2"/>
  <c r="E25" i="2" l="1"/>
  <c r="F4" i="4"/>
  <c r="E8" i="2" s="1"/>
  <c r="F7" i="4"/>
  <c r="E7" i="2" s="1"/>
  <c r="F10" i="4"/>
  <c r="E10" i="2" s="1"/>
  <c r="F11" i="4"/>
  <c r="E13" i="4"/>
  <c r="E30" i="4" s="1"/>
  <c r="E12" i="2" l="1"/>
  <c r="E27" i="2" s="1"/>
  <c r="F13" i="4"/>
</calcChain>
</file>

<file path=xl/sharedStrings.xml><?xml version="1.0" encoding="utf-8"?>
<sst xmlns="http://schemas.openxmlformats.org/spreadsheetml/2006/main" count="122" uniqueCount="56">
  <si>
    <t>Income</t>
  </si>
  <si>
    <t>Charges - Excess Parking</t>
  </si>
  <si>
    <t>Charges - Other Recoverable</t>
  </si>
  <si>
    <t xml:space="preserve">Rents </t>
  </si>
  <si>
    <t>Total Income</t>
  </si>
  <si>
    <t>Expenditure</t>
  </si>
  <si>
    <t xml:space="preserve">The surplus of car parking income is used to maintain and provide other local authority services within the North Norfolk District. </t>
  </si>
  <si>
    <t>Please refer to the budget book for more detail on council services</t>
  </si>
  <si>
    <t>North Norfolk District Council</t>
  </si>
  <si>
    <t>Note: None of the above income is derived from on-street parking</t>
  </si>
  <si>
    <t>Premises</t>
  </si>
  <si>
    <t>Supplies and Services</t>
  </si>
  <si>
    <t>Transfer Payments</t>
  </si>
  <si>
    <t>Support Services</t>
  </si>
  <si>
    <t>Capital Financing Costs</t>
  </si>
  <si>
    <t>Pay and Display</t>
  </si>
  <si>
    <t>B</t>
  </si>
  <si>
    <t xml:space="preserve"> </t>
  </si>
  <si>
    <t xml:space="preserve">http://intranet.northnorfolk.org/corporate/finance/budget.asp </t>
  </si>
  <si>
    <t>Cost Centre</t>
  </si>
  <si>
    <t>Cost Centre Name</t>
  </si>
  <si>
    <t>Account</t>
  </si>
  <si>
    <t>Account Name</t>
  </si>
  <si>
    <t>Actual</t>
  </si>
  <si>
    <t>2001</t>
  </si>
  <si>
    <t>TRADING SERVICES - CAR PARKS</t>
  </si>
  <si>
    <t>8245</t>
  </si>
  <si>
    <t>CHARGES - CAR PARKING (CASH)</t>
  </si>
  <si>
    <t>8246</t>
  </si>
  <si>
    <t>CHARGES - EXCESS PARKING</t>
  </si>
  <si>
    <t>8250</t>
  </si>
  <si>
    <t>CHARGES - OTHER RECOVERABLE</t>
  </si>
  <si>
    <t>8255</t>
  </si>
  <si>
    <t>CHARGES - SEASON TICKETS</t>
  </si>
  <si>
    <t>8257</t>
  </si>
  <si>
    <t>CHARGES - CAR PARK (CR CARDS)</t>
  </si>
  <si>
    <t>8273</t>
  </si>
  <si>
    <t>RENTS - OTHER COMMERCIAL PREM</t>
  </si>
  <si>
    <t>8274</t>
  </si>
  <si>
    <t>RENTS - LAND</t>
  </si>
  <si>
    <t>8277</t>
  </si>
  <si>
    <t>RENTS - OTHER</t>
  </si>
  <si>
    <t>8822</t>
  </si>
  <si>
    <t>INTERNAL INC - OTHER SRVCS GF</t>
  </si>
  <si>
    <t>PREMISES</t>
  </si>
  <si>
    <t>D</t>
  </si>
  <si>
    <t>SUPPLIES &amp; SERVICES</t>
  </si>
  <si>
    <t>G</t>
  </si>
  <si>
    <t>SUPPORT SERVICES</t>
  </si>
  <si>
    <t>H</t>
  </si>
  <si>
    <t>CAPITAL FINANCING COSTS</t>
  </si>
  <si>
    <t>A</t>
  </si>
  <si>
    <t>EMPLOYEE COSTS</t>
  </si>
  <si>
    <t>Employees</t>
  </si>
  <si>
    <t xml:space="preserve">2018/19 Car Park </t>
  </si>
  <si>
    <t>(Surplus)/Deficit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</si>
</sst>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0000000000"/>
    <numFmt numFmtId="166" formatCode="#,##0;\(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</font>
    <font>
      <b/>
      <sz val="10"/>
      <name val="Verdana"/>
    </font>
    <font>
      <b/>
      <u/>
      <sz val="10"/>
      <name val="Verdana"/>
    </font>
    <font>
      <sz val="10"/>
      <color rgb="FFFF0000"/>
      <name val="Verdana"/>
      <family val="2"/>
    </font>
    <font>
      <b/>
      <u/>
      <sz val="10"/>
      <name val="Verdana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</cellStyleXfs>
  <cellXfs count="32">
    <xf numFmtId="0" fontId="0" fillId="0" borderId="0" xfId="0"/>
    <xf numFmtId="164" fontId="21" fillId="0" borderId="0" xfId="0" applyNumberFormat="1" applyFont="1" applyAlignment="1" applyProtection="1">
      <alignment horizontal="center" vertical="top"/>
    </xf>
    <xf numFmtId="4" fontId="0" fillId="0" borderId="0" xfId="0" applyNumberFormat="1" applyProtection="1"/>
    <xf numFmtId="4" fontId="21" fillId="0" borderId="0" xfId="0" applyNumberFormat="1" applyFont="1" applyAlignment="1" applyProtection="1">
      <alignment horizontal="center" vertical="top"/>
    </xf>
    <xf numFmtId="4" fontId="0" fillId="0" borderId="0" xfId="0" applyNumberFormat="1"/>
    <xf numFmtId="2" fontId="0" fillId="0" borderId="0" xfId="0" applyNumberFormat="1" applyProtection="1"/>
    <xf numFmtId="0" fontId="20" fillId="0" borderId="0" xfId="0" applyFont="1" applyAlignment="1" applyProtection="1">
      <alignment horizontal="right" vertical="top"/>
    </xf>
    <xf numFmtId="164" fontId="0" fillId="0" borderId="0" xfId="0" applyNumberFormat="1" applyProtection="1"/>
    <xf numFmtId="0" fontId="21" fillId="0" borderId="0" xfId="0" applyFont="1" applyAlignment="1" applyProtection="1">
      <alignment horizontal="center" vertical="top"/>
    </xf>
    <xf numFmtId="0" fontId="0" fillId="0" borderId="0" xfId="0" applyProtection="1"/>
    <xf numFmtId="0" fontId="19" fillId="0" borderId="0" xfId="44" applyProtection="1"/>
    <xf numFmtId="4" fontId="0" fillId="35" borderId="0" xfId="0" applyNumberFormat="1" applyFill="1" applyProtection="1"/>
    <xf numFmtId="4" fontId="0" fillId="34" borderId="0" xfId="0" applyNumberFormat="1" applyFill="1" applyProtection="1"/>
    <xf numFmtId="4" fontId="0" fillId="36" borderId="0" xfId="0" applyNumberFormat="1" applyFill="1" applyProtection="1"/>
    <xf numFmtId="4" fontId="0" fillId="33" borderId="0" xfId="0" applyNumberFormat="1" applyFill="1" applyProtection="1"/>
    <xf numFmtId="0" fontId="22" fillId="0" borderId="0" xfId="44" applyFont="1" applyProtection="1"/>
    <xf numFmtId="4" fontId="23" fillId="0" borderId="0" xfId="0" applyNumberFormat="1" applyFont="1" applyAlignment="1" applyProtection="1">
      <alignment horizontal="center" vertical="top"/>
    </xf>
    <xf numFmtId="4" fontId="24" fillId="0" borderId="0" xfId="0" applyNumberFormat="1" applyFont="1" applyProtection="1"/>
    <xf numFmtId="4" fontId="24" fillId="0" borderId="0" xfId="0" applyNumberFormat="1" applyFont="1"/>
    <xf numFmtId="0" fontId="25" fillId="0" borderId="0" xfId="0" applyFont="1"/>
    <xf numFmtId="0" fontId="26" fillId="0" borderId="0" xfId="0" applyFont="1"/>
    <xf numFmtId="166" fontId="26" fillId="0" borderId="0" xfId="0" applyNumberFormat="1" applyFont="1"/>
    <xf numFmtId="0" fontId="26" fillId="0" borderId="0" xfId="0" applyFont="1" applyFill="1"/>
    <xf numFmtId="166" fontId="26" fillId="0" borderId="0" xfId="1" applyNumberFormat="1" applyFont="1" applyFill="1" applyAlignment="1">
      <alignment wrapText="1"/>
    </xf>
    <xf numFmtId="166" fontId="25" fillId="0" borderId="1" xfId="1" applyNumberFormat="1" applyFont="1" applyFill="1" applyBorder="1" applyAlignment="1">
      <alignment wrapText="1"/>
    </xf>
    <xf numFmtId="166" fontId="25" fillId="0" borderId="0" xfId="1" applyNumberFormat="1" applyFont="1" applyFill="1" applyBorder="1" applyAlignment="1">
      <alignment wrapText="1"/>
    </xf>
    <xf numFmtId="166" fontId="25" fillId="0" borderId="1" xfId="0" applyNumberFormat="1" applyFont="1" applyBorder="1"/>
    <xf numFmtId="166" fontId="25" fillId="0" borderId="2" xfId="0" applyNumberFormat="1" applyFont="1" applyBorder="1"/>
    <xf numFmtId="165" fontId="26" fillId="0" borderId="0" xfId="0" applyNumberFormat="1" applyFont="1"/>
    <xf numFmtId="0" fontId="2" fillId="0" borderId="0" xfId="2"/>
    <xf numFmtId="0" fontId="26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top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northnorfolk.org/corporate/finance/budge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E33" sqref="E33"/>
    </sheetView>
  </sheetViews>
  <sheetFormatPr defaultColWidth="9.140625" defaultRowHeight="14.25" x14ac:dyDescent="0.2"/>
  <cols>
    <col min="1" max="4" width="9.140625" style="20"/>
    <col min="5" max="5" width="14.5703125" style="21" bestFit="1" customWidth="1"/>
    <col min="6" max="6" width="11.28515625" style="20" customWidth="1"/>
    <col min="7" max="11" width="9.140625" style="20"/>
    <col min="12" max="12" width="12.28515625" style="20" customWidth="1"/>
    <col min="13" max="13" width="15.28515625" style="20" customWidth="1"/>
    <col min="14" max="16384" width="9.140625" style="20"/>
  </cols>
  <sheetData>
    <row r="1" spans="1:7" ht="15" x14ac:dyDescent="0.25">
      <c r="A1" s="19" t="s">
        <v>8</v>
      </c>
    </row>
    <row r="3" spans="1:7" ht="15" x14ac:dyDescent="0.25">
      <c r="A3" s="19" t="s">
        <v>54</v>
      </c>
    </row>
    <row r="5" spans="1:7" ht="15" x14ac:dyDescent="0.25">
      <c r="A5" s="19" t="s">
        <v>0</v>
      </c>
    </row>
    <row r="7" spans="1:7" x14ac:dyDescent="0.2">
      <c r="A7" s="22" t="s">
        <v>15</v>
      </c>
      <c r="E7" s="23">
        <f>+Sheet3!F7</f>
        <v>-2599346.8200000003</v>
      </c>
    </row>
    <row r="8" spans="1:7" x14ac:dyDescent="0.2">
      <c r="A8" s="22" t="s">
        <v>1</v>
      </c>
      <c r="E8" s="23">
        <f>+Sheet3!F4</f>
        <v>-87640.69</v>
      </c>
    </row>
    <row r="9" spans="1:7" x14ac:dyDescent="0.2">
      <c r="A9" s="22" t="s">
        <v>2</v>
      </c>
      <c r="E9" s="23">
        <f>Sheet3!E5</f>
        <v>-1412.5</v>
      </c>
    </row>
    <row r="10" spans="1:7" x14ac:dyDescent="0.2">
      <c r="A10" s="22" t="s">
        <v>3</v>
      </c>
      <c r="E10" s="23">
        <f>Sheet3!F10</f>
        <v>-26954.04</v>
      </c>
    </row>
    <row r="11" spans="1:7" x14ac:dyDescent="0.2">
      <c r="A11" s="22"/>
      <c r="E11" s="23"/>
    </row>
    <row r="12" spans="1:7" ht="15.75" thickBot="1" x14ac:dyDescent="0.3">
      <c r="A12" s="19" t="s">
        <v>4</v>
      </c>
      <c r="E12" s="24">
        <f>SUM(E7:E10)</f>
        <v>-2715354.0500000003</v>
      </c>
      <c r="G12" s="21"/>
    </row>
    <row r="13" spans="1:7" ht="15.75" thickTop="1" x14ac:dyDescent="0.25">
      <c r="A13" s="19"/>
      <c r="E13" s="25"/>
    </row>
    <row r="14" spans="1:7" ht="15" x14ac:dyDescent="0.25">
      <c r="A14" s="20" t="s">
        <v>9</v>
      </c>
      <c r="E14" s="25"/>
    </row>
    <row r="16" spans="1:7" ht="15" x14ac:dyDescent="0.25">
      <c r="A16" s="19" t="s">
        <v>5</v>
      </c>
    </row>
    <row r="18" spans="1:12" x14ac:dyDescent="0.2">
      <c r="A18" s="20" t="s">
        <v>53</v>
      </c>
      <c r="E18" s="21">
        <f>Sheet3!L3</f>
        <v>0</v>
      </c>
    </row>
    <row r="19" spans="1:12" x14ac:dyDescent="0.2">
      <c r="A19" s="20" t="s">
        <v>10</v>
      </c>
      <c r="E19" s="23">
        <f>Sheet3!L4</f>
        <v>471542.46</v>
      </c>
    </row>
    <row r="20" spans="1:12" x14ac:dyDescent="0.2">
      <c r="A20" s="20" t="s">
        <v>11</v>
      </c>
      <c r="E20" s="23">
        <f>Sheet3!L5</f>
        <v>349170.22</v>
      </c>
    </row>
    <row r="21" spans="1:12" x14ac:dyDescent="0.2">
      <c r="A21" s="20" t="s">
        <v>12</v>
      </c>
      <c r="E21" s="23"/>
    </row>
    <row r="22" spans="1:12" x14ac:dyDescent="0.2">
      <c r="A22" s="20" t="s">
        <v>13</v>
      </c>
      <c r="E22" s="23">
        <f>Sheet3!L6+Sheet3!E11</f>
        <v>162872</v>
      </c>
    </row>
    <row r="23" spans="1:12" x14ac:dyDescent="0.2">
      <c r="A23" s="20" t="s">
        <v>14</v>
      </c>
      <c r="E23" s="23">
        <f>Sheet3!L7</f>
        <v>155642.51</v>
      </c>
    </row>
    <row r="25" spans="1:12" ht="15.75" thickBot="1" x14ac:dyDescent="0.3">
      <c r="E25" s="26">
        <f>SUM(E18:E24)</f>
        <v>1139227.19</v>
      </c>
    </row>
    <row r="26" spans="1:12" ht="15" thickTop="1" x14ac:dyDescent="0.2"/>
    <row r="27" spans="1:12" ht="15.75" thickBot="1" x14ac:dyDescent="0.3">
      <c r="A27" s="19" t="s">
        <v>55</v>
      </c>
      <c r="E27" s="27">
        <f>+E12+E25</f>
        <v>-1576126.8600000003</v>
      </c>
    </row>
    <row r="28" spans="1:12" ht="15" thickTop="1" x14ac:dyDescent="0.2"/>
    <row r="30" spans="1:12" ht="38.450000000000003" customHeight="1" x14ac:dyDescent="0.2">
      <c r="A30" s="30" t="s">
        <v>6</v>
      </c>
      <c r="B30" s="30"/>
      <c r="C30" s="30"/>
      <c r="D30" s="30"/>
      <c r="E30" s="30"/>
      <c r="F30" s="30"/>
      <c r="L30" s="28"/>
    </row>
    <row r="31" spans="1:12" x14ac:dyDescent="0.2">
      <c r="A31" s="20" t="s">
        <v>7</v>
      </c>
    </row>
    <row r="33" spans="1:1" ht="15" x14ac:dyDescent="0.25">
      <c r="A33" s="29" t="s">
        <v>18</v>
      </c>
    </row>
  </sheetData>
  <mergeCells count="1">
    <mergeCell ref="A30:F30"/>
  </mergeCells>
  <hyperlinks>
    <hyperlink ref="A33" r:id="rId1"/>
  </hyperlinks>
  <pageMargins left="0.7" right="0.7" top="0.75" bottom="0.75" header="0.3" footer="0.3"/>
  <pageSetup paperSize="9" scale="9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60" zoomScaleNormal="100" workbookViewId="0">
      <selection activeCell="G19" sqref="G19"/>
    </sheetView>
  </sheetViews>
  <sheetFormatPr defaultRowHeight="15" x14ac:dyDescent="0.25"/>
  <cols>
    <col min="1" max="1" width="13.7109375" bestFit="1" customWidth="1"/>
    <col min="2" max="2" width="29.42578125" bestFit="1" customWidth="1"/>
    <col min="3" max="3" width="16.42578125" bestFit="1" customWidth="1"/>
    <col min="4" max="4" width="35.5703125" bestFit="1" customWidth="1"/>
    <col min="5" max="6" width="14.5703125" style="4" bestFit="1" customWidth="1"/>
    <col min="7" max="7" width="8" customWidth="1"/>
    <col min="9" max="9" width="8.85546875" customWidth="1"/>
    <col min="10" max="10" width="3.85546875" customWidth="1"/>
    <col min="11" max="11" width="25.28515625" bestFit="1" customWidth="1"/>
    <col min="12" max="12" width="11.7109375" style="18" customWidth="1"/>
  </cols>
  <sheetData>
    <row r="1" spans="1:12" s="8" customFormat="1" ht="15" customHeight="1" x14ac:dyDescent="0.25">
      <c r="A1" s="31" t="s">
        <v>19</v>
      </c>
      <c r="B1" s="31" t="s">
        <v>20</v>
      </c>
      <c r="C1" s="8" t="s">
        <v>22</v>
      </c>
      <c r="D1" s="8" t="s">
        <v>17</v>
      </c>
      <c r="E1" s="3" t="s">
        <v>23</v>
      </c>
      <c r="F1" s="3"/>
      <c r="G1" s="1"/>
      <c r="L1" s="16"/>
    </row>
    <row r="2" spans="1:12" s="9" customFormat="1" ht="15" customHeight="1" x14ac:dyDescent="0.25">
      <c r="E2" s="2"/>
      <c r="F2" s="2"/>
      <c r="G2" s="7"/>
      <c r="L2" s="17"/>
    </row>
    <row r="3" spans="1:12" s="9" customFormat="1" x14ac:dyDescent="0.25">
      <c r="A3" s="9" t="s">
        <v>24</v>
      </c>
      <c r="B3" s="9" t="s">
        <v>25</v>
      </c>
      <c r="C3" s="15" t="s">
        <v>26</v>
      </c>
      <c r="D3" s="9" t="s">
        <v>27</v>
      </c>
      <c r="E3" s="13">
        <v>-1904227.49</v>
      </c>
      <c r="F3" s="2"/>
      <c r="G3" s="7"/>
      <c r="H3" s="9" t="s">
        <v>24</v>
      </c>
      <c r="I3" s="9" t="s">
        <v>25</v>
      </c>
      <c r="J3" s="9" t="s">
        <v>51</v>
      </c>
      <c r="K3" s="9" t="s">
        <v>52</v>
      </c>
      <c r="L3" s="17">
        <v>0</v>
      </c>
    </row>
    <row r="4" spans="1:12" s="9" customFormat="1" x14ac:dyDescent="0.25">
      <c r="A4" s="9" t="s">
        <v>24</v>
      </c>
      <c r="B4" s="9" t="s">
        <v>25</v>
      </c>
      <c r="C4" s="15" t="s">
        <v>28</v>
      </c>
      <c r="D4" s="9" t="s">
        <v>29</v>
      </c>
      <c r="E4" s="14">
        <v>-87640.69</v>
      </c>
      <c r="F4" s="14">
        <f>E4</f>
        <v>-87640.69</v>
      </c>
      <c r="G4" s="7"/>
      <c r="H4" s="9" t="s">
        <v>24</v>
      </c>
      <c r="I4" s="9" t="s">
        <v>25</v>
      </c>
      <c r="J4" s="9" t="s">
        <v>16</v>
      </c>
      <c r="K4" s="9" t="s">
        <v>44</v>
      </c>
      <c r="L4" s="17">
        <v>471542.46</v>
      </c>
    </row>
    <row r="5" spans="1:12" s="9" customFormat="1" x14ac:dyDescent="0.25">
      <c r="A5" s="9" t="s">
        <v>24</v>
      </c>
      <c r="B5" s="9" t="s">
        <v>25</v>
      </c>
      <c r="C5" s="10" t="s">
        <v>30</v>
      </c>
      <c r="D5" s="9" t="s">
        <v>31</v>
      </c>
      <c r="E5" s="11">
        <v>-1412.5</v>
      </c>
      <c r="F5" s="11"/>
      <c r="G5" s="7"/>
      <c r="H5" s="9" t="s">
        <v>24</v>
      </c>
      <c r="I5" s="9" t="s">
        <v>25</v>
      </c>
      <c r="J5" s="9" t="s">
        <v>45</v>
      </c>
      <c r="K5" s="9" t="s">
        <v>46</v>
      </c>
      <c r="L5" s="17">
        <v>349170.22</v>
      </c>
    </row>
    <row r="6" spans="1:12" s="9" customFormat="1" x14ac:dyDescent="0.25">
      <c r="A6" s="9" t="s">
        <v>24</v>
      </c>
      <c r="B6" s="9" t="s">
        <v>25</v>
      </c>
      <c r="C6" s="15" t="s">
        <v>32</v>
      </c>
      <c r="D6" s="9" t="s">
        <v>33</v>
      </c>
      <c r="E6" s="13">
        <v>-278478.13</v>
      </c>
      <c r="F6" s="13"/>
      <c r="G6" s="7"/>
      <c r="H6" s="9" t="s">
        <v>24</v>
      </c>
      <c r="I6" s="9" t="s">
        <v>25</v>
      </c>
      <c r="J6" s="9" t="s">
        <v>47</v>
      </c>
      <c r="K6" s="9" t="s">
        <v>48</v>
      </c>
      <c r="L6" s="17">
        <v>181725.34</v>
      </c>
    </row>
    <row r="7" spans="1:12" s="9" customFormat="1" x14ac:dyDescent="0.25">
      <c r="A7" s="9" t="s">
        <v>24</v>
      </c>
      <c r="B7" s="9" t="s">
        <v>25</v>
      </c>
      <c r="C7" s="15" t="s">
        <v>34</v>
      </c>
      <c r="D7" s="9" t="s">
        <v>35</v>
      </c>
      <c r="E7" s="13">
        <v>-416641.2</v>
      </c>
      <c r="F7" s="13">
        <f>+E3+E6+E7</f>
        <v>-2599346.8200000003</v>
      </c>
      <c r="G7" s="7"/>
      <c r="H7" s="9" t="s">
        <v>24</v>
      </c>
      <c r="I7" s="9" t="s">
        <v>25</v>
      </c>
      <c r="J7" s="9" t="s">
        <v>49</v>
      </c>
      <c r="K7" s="9" t="s">
        <v>50</v>
      </c>
      <c r="L7" s="17">
        <v>155642.51</v>
      </c>
    </row>
    <row r="8" spans="1:12" s="9" customFormat="1" x14ac:dyDescent="0.25">
      <c r="A8" s="9" t="s">
        <v>24</v>
      </c>
      <c r="B8" s="9" t="s">
        <v>25</v>
      </c>
      <c r="C8" s="10" t="s">
        <v>36</v>
      </c>
      <c r="D8" s="9" t="s">
        <v>37</v>
      </c>
      <c r="E8" s="12">
        <v>-19750.04</v>
      </c>
      <c r="F8" s="12"/>
      <c r="G8" s="7"/>
      <c r="L8" s="17"/>
    </row>
    <row r="9" spans="1:12" s="9" customFormat="1" x14ac:dyDescent="0.25">
      <c r="A9" s="9" t="s">
        <v>24</v>
      </c>
      <c r="B9" s="9" t="s">
        <v>25</v>
      </c>
      <c r="C9" s="10" t="s">
        <v>38</v>
      </c>
      <c r="D9" s="9" t="s">
        <v>39</v>
      </c>
      <c r="E9" s="12">
        <v>-4455</v>
      </c>
      <c r="F9" s="12"/>
      <c r="G9" s="7"/>
      <c r="L9" s="17">
        <f>SUM(L3:L8)</f>
        <v>1158080.5299999998</v>
      </c>
    </row>
    <row r="10" spans="1:12" s="9" customFormat="1" x14ac:dyDescent="0.25">
      <c r="A10" s="9" t="s">
        <v>24</v>
      </c>
      <c r="B10" s="9" t="s">
        <v>25</v>
      </c>
      <c r="C10" s="10" t="s">
        <v>40</v>
      </c>
      <c r="D10" s="9" t="s">
        <v>41</v>
      </c>
      <c r="E10" s="12">
        <v>-2749</v>
      </c>
      <c r="F10" s="12">
        <f>+E8+E9+E10</f>
        <v>-26954.04</v>
      </c>
      <c r="G10" s="7"/>
      <c r="L10" s="17"/>
    </row>
    <row r="11" spans="1:12" s="9" customFormat="1" x14ac:dyDescent="0.25">
      <c r="A11" s="9" t="s">
        <v>24</v>
      </c>
      <c r="B11" s="9" t="s">
        <v>25</v>
      </c>
      <c r="C11" s="10" t="s">
        <v>42</v>
      </c>
      <c r="D11" s="9" t="s">
        <v>43</v>
      </c>
      <c r="E11" s="11">
        <v>-18853.34</v>
      </c>
      <c r="F11" s="11">
        <f>+E5+E11</f>
        <v>-20265.84</v>
      </c>
      <c r="G11" s="7"/>
      <c r="L11" s="17"/>
    </row>
    <row r="12" spans="1:12" s="9" customFormat="1" ht="15" customHeight="1" x14ac:dyDescent="0.25">
      <c r="E12" s="2"/>
      <c r="F12" s="2"/>
      <c r="G12" s="7"/>
      <c r="L12" s="17"/>
    </row>
    <row r="13" spans="1:12" s="9" customFormat="1" x14ac:dyDescent="0.25">
      <c r="E13" s="2">
        <f>SUM(E3:E12)</f>
        <v>-2734207.39</v>
      </c>
      <c r="F13" s="2">
        <f>SUM(F3:F12)</f>
        <v>-2734207.39</v>
      </c>
      <c r="G13" s="7"/>
      <c r="L13" s="17"/>
    </row>
    <row r="14" spans="1:12" s="9" customFormat="1" ht="15" customHeight="1" x14ac:dyDescent="0.25">
      <c r="E14" s="2"/>
      <c r="F14" s="2"/>
      <c r="G14" s="5"/>
      <c r="I14" s="7"/>
      <c r="L14" s="17"/>
    </row>
    <row r="15" spans="1:12" s="9" customFormat="1" ht="15" customHeight="1" x14ac:dyDescent="0.25">
      <c r="A15" s="6"/>
      <c r="E15" s="2"/>
      <c r="F15" s="2"/>
      <c r="I15" s="5"/>
      <c r="J15" s="7"/>
      <c r="L15" s="17"/>
    </row>
    <row r="16" spans="1:12" s="8" customFormat="1" ht="15" customHeight="1" x14ac:dyDescent="0.25">
      <c r="A16" s="31" t="s">
        <v>19</v>
      </c>
      <c r="B16" s="31" t="s">
        <v>20</v>
      </c>
      <c r="C16" s="8" t="s">
        <v>21</v>
      </c>
      <c r="D16" s="8" t="s">
        <v>22</v>
      </c>
      <c r="E16" s="3" t="s">
        <v>23</v>
      </c>
      <c r="F16" s="3"/>
      <c r="G16" s="1"/>
      <c r="L16" s="16"/>
    </row>
    <row r="17" spans="1:12" s="9" customFormat="1" ht="15" customHeight="1" x14ac:dyDescent="0.25">
      <c r="E17" s="2"/>
      <c r="F17" s="2"/>
      <c r="G17" s="7"/>
      <c r="L17" s="17"/>
    </row>
    <row r="18" spans="1:12" s="9" customFormat="1" x14ac:dyDescent="0.25">
      <c r="A18" s="9" t="s">
        <v>24</v>
      </c>
      <c r="B18" s="9" t="s">
        <v>25</v>
      </c>
      <c r="C18" s="9" t="s">
        <v>26</v>
      </c>
      <c r="D18" s="9" t="s">
        <v>27</v>
      </c>
      <c r="E18" s="2">
        <v>-1904227.49</v>
      </c>
      <c r="F18" s="2"/>
      <c r="G18" s="7"/>
      <c r="L18" s="17"/>
    </row>
    <row r="19" spans="1:12" s="9" customFormat="1" x14ac:dyDescent="0.25">
      <c r="A19" s="9" t="s">
        <v>24</v>
      </c>
      <c r="B19" s="9" t="s">
        <v>25</v>
      </c>
      <c r="C19" s="9" t="s">
        <v>28</v>
      </c>
      <c r="D19" s="9" t="s">
        <v>29</v>
      </c>
      <c r="E19" s="2">
        <f>-87640.69+7601.95</f>
        <v>-80038.740000000005</v>
      </c>
      <c r="F19" s="2"/>
      <c r="G19" s="2">
        <f>+E19-E4</f>
        <v>7601.9499999999971</v>
      </c>
      <c r="L19" s="17"/>
    </row>
    <row r="20" spans="1:12" s="9" customFormat="1" x14ac:dyDescent="0.25">
      <c r="A20" s="9" t="s">
        <v>24</v>
      </c>
      <c r="B20" s="9" t="s">
        <v>25</v>
      </c>
      <c r="C20" s="10" t="s">
        <v>30</v>
      </c>
      <c r="D20" s="9" t="s">
        <v>31</v>
      </c>
      <c r="E20" s="2">
        <v>-1412.5</v>
      </c>
      <c r="F20" s="2"/>
      <c r="G20" s="2"/>
      <c r="L20" s="17"/>
    </row>
    <row r="21" spans="1:12" s="9" customFormat="1" x14ac:dyDescent="0.25">
      <c r="A21" s="9" t="s">
        <v>24</v>
      </c>
      <c r="B21" s="9" t="s">
        <v>25</v>
      </c>
      <c r="C21" s="9" t="s">
        <v>32</v>
      </c>
      <c r="D21" s="9" t="s">
        <v>33</v>
      </c>
      <c r="E21" s="2">
        <v>-278478.13</v>
      </c>
      <c r="F21" s="2"/>
      <c r="G21" s="7"/>
      <c r="L21" s="17"/>
    </row>
    <row r="22" spans="1:12" s="9" customFormat="1" x14ac:dyDescent="0.25">
      <c r="A22" s="9" t="s">
        <v>24</v>
      </c>
      <c r="B22" s="9" t="s">
        <v>25</v>
      </c>
      <c r="C22" s="9" t="s">
        <v>34</v>
      </c>
      <c r="D22" s="9" t="s">
        <v>35</v>
      </c>
      <c r="E22" s="2">
        <v>-416641.2</v>
      </c>
      <c r="F22" s="2"/>
      <c r="G22" s="7"/>
      <c r="L22" s="17"/>
    </row>
    <row r="23" spans="1:12" s="9" customFormat="1" x14ac:dyDescent="0.25">
      <c r="A23" s="9" t="s">
        <v>24</v>
      </c>
      <c r="B23" s="9" t="s">
        <v>25</v>
      </c>
      <c r="C23" s="9" t="s">
        <v>36</v>
      </c>
      <c r="D23" s="9" t="s">
        <v>37</v>
      </c>
      <c r="E23" s="2">
        <v>-19750.04</v>
      </c>
      <c r="F23" s="2"/>
      <c r="G23" s="7"/>
      <c r="L23" s="17"/>
    </row>
    <row r="24" spans="1:12" s="9" customFormat="1" x14ac:dyDescent="0.25">
      <c r="A24" s="9" t="s">
        <v>24</v>
      </c>
      <c r="B24" s="9" t="s">
        <v>25</v>
      </c>
      <c r="C24" s="9" t="s">
        <v>38</v>
      </c>
      <c r="D24" s="9" t="s">
        <v>39</v>
      </c>
      <c r="E24" s="2">
        <v>-4455</v>
      </c>
      <c r="F24" s="2"/>
      <c r="G24" s="7"/>
      <c r="L24" s="17"/>
    </row>
    <row r="25" spans="1:12" s="9" customFormat="1" x14ac:dyDescent="0.25">
      <c r="A25" s="9" t="s">
        <v>24</v>
      </c>
      <c r="B25" s="9" t="s">
        <v>25</v>
      </c>
      <c r="C25" s="9" t="s">
        <v>40</v>
      </c>
      <c r="D25" s="9" t="s">
        <v>41</v>
      </c>
      <c r="E25" s="2">
        <v>-2749</v>
      </c>
      <c r="F25" s="2"/>
      <c r="G25" s="7"/>
      <c r="L25" s="17"/>
    </row>
    <row r="26" spans="1:12" s="9" customFormat="1" x14ac:dyDescent="0.25">
      <c r="A26" s="9" t="s">
        <v>24</v>
      </c>
      <c r="B26" s="9" t="s">
        <v>25</v>
      </c>
      <c r="C26" s="9" t="s">
        <v>42</v>
      </c>
      <c r="D26" s="9" t="s">
        <v>43</v>
      </c>
      <c r="E26" s="2">
        <v>-18853.34</v>
      </c>
      <c r="F26" s="2"/>
      <c r="G26" s="7"/>
      <c r="L26" s="17"/>
    </row>
    <row r="27" spans="1:12" s="9" customFormat="1" ht="15" customHeight="1" x14ac:dyDescent="0.25">
      <c r="E27" s="2"/>
      <c r="F27" s="2"/>
      <c r="G27" s="7"/>
      <c r="L27" s="17"/>
    </row>
    <row r="28" spans="1:12" s="9" customFormat="1" x14ac:dyDescent="0.25">
      <c r="E28" s="2">
        <f>SUM(E18:E27)</f>
        <v>-2726605.44</v>
      </c>
      <c r="F28" s="2"/>
      <c r="G28" s="7"/>
      <c r="L28" s="17"/>
    </row>
    <row r="29" spans="1:12" x14ac:dyDescent="0.25">
      <c r="C29" s="4"/>
    </row>
    <row r="30" spans="1:12" x14ac:dyDescent="0.25">
      <c r="E30" s="4">
        <f>+E13+L9</f>
        <v>-1576126.8600000003</v>
      </c>
    </row>
  </sheetData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Car Park Account 2018 to 2019</vt:lpstr>
      <vt:lpstr>Sheet3</vt:lpstr>
      <vt:lpstr>'Car Park Account 2018 to 2019'!Print_Area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Fry</dc:creator>
  <cp:lastModifiedBy>AutoBVT</cp:lastModifiedBy>
  <cp:lastPrinted>2019-08-19T13:23:04Z</cp:lastPrinted>
  <dcterms:created xsi:type="dcterms:W3CDTF">2015-02-05T14:53:32Z</dcterms:created>
  <dcterms:modified xsi:type="dcterms:W3CDTF">2019-08-19T13:23:12Z</dcterms:modified>
</cp:coreProperties>
</file>